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'Arkusz1'!$B$2:$K$19</definedName>
  </definedNames>
  <calcPr fullCalcOnLoad="1"/>
</workbook>
</file>

<file path=xl/sharedStrings.xml><?xml version="1.0" encoding="utf-8"?>
<sst xmlns="http://schemas.openxmlformats.org/spreadsheetml/2006/main" count="90" uniqueCount="66">
  <si>
    <r>
      <t xml:space="preserve">UWAGA! </t>
    </r>
    <r>
      <rPr>
        <b/>
        <sz val="14"/>
        <color indexed="9"/>
        <rFont val="Arial"/>
        <family val="2"/>
      </rPr>
      <t>Żeby wyliczyć akcyzę podaj tylko datę pierwszej rejestracji w podanym formacie. Reszta zrobi się sama.</t>
    </r>
  </si>
  <si>
    <t>Podaj datę pierwszej rejestracji w formacie DD.MM.RRRR</t>
  </si>
  <si>
    <t>Liczba miesięcy od pierwszej rejestracji:</t>
  </si>
  <si>
    <t>Akcyza=Stawka*(1-Wiek)</t>
  </si>
  <si>
    <t>Rok produkcji pojazdu</t>
  </si>
  <si>
    <t>EURO 6 – 2016 r</t>
  </si>
  <si>
    <t>EURO 5 od 2010 do 2015</t>
  </si>
  <si>
    <t xml:space="preserve">EURO 4 od 2005 do 2009 </t>
  </si>
  <si>
    <t xml:space="preserve">EURO 3 od 2004 i starsze </t>
  </si>
  <si>
    <t>Pojemność silnika</t>
  </si>
  <si>
    <t>AKCYZA</t>
  </si>
  <si>
    <t>stawka</t>
  </si>
  <si>
    <t>I</t>
  </si>
  <si>
    <r>
      <t>Poniżej 1199 cm</t>
    </r>
    <r>
      <rPr>
        <b/>
        <vertAlign val="superscript"/>
        <sz val="13"/>
        <rFont val="Arial"/>
        <family val="2"/>
      </rPr>
      <t>3</t>
    </r>
  </si>
  <si>
    <t>II</t>
  </si>
  <si>
    <r>
      <t>1200-1499 cm</t>
    </r>
    <r>
      <rPr>
        <b/>
        <vertAlign val="superscript"/>
        <sz val="13"/>
        <rFont val="Arial"/>
        <family val="2"/>
      </rPr>
      <t>3</t>
    </r>
  </si>
  <si>
    <t>III</t>
  </si>
  <si>
    <r>
      <t>1500-1999 cm</t>
    </r>
    <r>
      <rPr>
        <b/>
        <vertAlign val="superscript"/>
        <sz val="13"/>
        <rFont val="Arial"/>
        <family val="2"/>
      </rPr>
      <t>3</t>
    </r>
  </si>
  <si>
    <t>IV</t>
  </si>
  <si>
    <r>
      <t>2000-2499 cm</t>
    </r>
    <r>
      <rPr>
        <b/>
        <vertAlign val="superscript"/>
        <sz val="13"/>
        <rFont val="Arial"/>
        <family val="2"/>
      </rPr>
      <t>3</t>
    </r>
  </si>
  <si>
    <t>V</t>
  </si>
  <si>
    <r>
      <t>2500-2999 cm</t>
    </r>
    <r>
      <rPr>
        <b/>
        <vertAlign val="superscript"/>
        <sz val="13"/>
        <rFont val="Arial"/>
        <family val="2"/>
      </rPr>
      <t>3</t>
    </r>
  </si>
  <si>
    <t>VI</t>
  </si>
  <si>
    <r>
      <t>3000-3499 cm</t>
    </r>
    <r>
      <rPr>
        <b/>
        <vertAlign val="superscript"/>
        <sz val="13"/>
        <rFont val="Arial"/>
        <family val="2"/>
      </rPr>
      <t>3</t>
    </r>
  </si>
  <si>
    <t>VII</t>
  </si>
  <si>
    <r>
      <t>3500-3999 cm</t>
    </r>
    <r>
      <rPr>
        <b/>
        <vertAlign val="superscript"/>
        <sz val="13"/>
        <rFont val="Arial"/>
        <family val="2"/>
      </rPr>
      <t>3</t>
    </r>
  </si>
  <si>
    <t>VIII</t>
  </si>
  <si>
    <r>
      <t>4000 cm</t>
    </r>
    <r>
      <rPr>
        <b/>
        <vertAlign val="superscript"/>
        <sz val="13"/>
        <rFont val="Arial"/>
        <family val="2"/>
      </rPr>
      <t xml:space="preserve">3 </t>
    </r>
    <r>
      <rPr>
        <b/>
        <sz val="13"/>
        <rFont val="Arial"/>
        <family val="2"/>
      </rPr>
      <t>i powyżej</t>
    </r>
  </si>
  <si>
    <r>
      <t xml:space="preserve">AKCYZA ZA SAMOCHODY OSOBOWE i CIĘŻAROWE DO 3,5 tony </t>
    </r>
    <r>
      <rPr>
        <b/>
        <sz val="12"/>
        <rFont val="Arial"/>
        <family val="2"/>
      </rPr>
      <t>(maksymalne stawki dla poszczególnych norm EURO na dzień 30.11.2016 roku)</t>
    </r>
  </si>
  <si>
    <r>
      <t xml:space="preserve">EURO 6      </t>
    </r>
    <r>
      <rPr>
        <b/>
        <sz val="11"/>
        <rFont val="Arial"/>
        <family val="2"/>
      </rPr>
      <t>0 miesięcy nowe</t>
    </r>
  </si>
  <si>
    <r>
      <t xml:space="preserve">EURO 5     </t>
    </r>
    <r>
      <rPr>
        <b/>
        <sz val="11"/>
        <rFont val="Arial"/>
        <family val="2"/>
      </rPr>
      <t>31.12.2015</t>
    </r>
    <r>
      <rPr>
        <b/>
        <sz val="13"/>
        <rFont val="Arial"/>
        <family val="2"/>
      </rPr>
      <t xml:space="preserve"> </t>
    </r>
    <r>
      <rPr>
        <b/>
        <sz val="11"/>
        <rFont val="Arial"/>
        <family val="2"/>
      </rPr>
      <t xml:space="preserve">11 miesięcy </t>
    </r>
  </si>
  <si>
    <r>
      <t xml:space="preserve">EURO 4    </t>
    </r>
    <r>
      <rPr>
        <b/>
        <sz val="11"/>
        <rFont val="Arial"/>
        <family val="2"/>
      </rPr>
      <t xml:space="preserve">31.12.2009 82 miesięcy </t>
    </r>
  </si>
  <si>
    <r>
      <t xml:space="preserve">EURO 3       </t>
    </r>
    <r>
      <rPr>
        <b/>
        <sz val="11"/>
        <rFont val="Arial"/>
        <family val="2"/>
      </rPr>
      <t xml:space="preserve">31.12.2004 </t>
    </r>
    <r>
      <rPr>
        <b/>
        <sz val="13"/>
        <rFont val="Arial"/>
        <family val="2"/>
      </rPr>
      <t xml:space="preserve">  </t>
    </r>
    <r>
      <rPr>
        <b/>
        <sz val="11"/>
        <rFont val="Arial"/>
        <family val="2"/>
      </rPr>
      <t xml:space="preserve">142 miesięcy </t>
    </r>
  </si>
  <si>
    <t>Poniżej 1199 cm3</t>
  </si>
  <si>
    <t>1200-1499 cm3</t>
  </si>
  <si>
    <t>1500-1999 cm3</t>
  </si>
  <si>
    <t>2000-2499 cm3</t>
  </si>
  <si>
    <t>2500-2999 cm3</t>
  </si>
  <si>
    <t>3000-3499 cm3</t>
  </si>
  <si>
    <t>3500-3999 cm3</t>
  </si>
  <si>
    <t>4000 cm3 i powyżej</t>
  </si>
  <si>
    <t xml:space="preserve">EURO 6 </t>
  </si>
  <si>
    <t xml:space="preserve">EURO 5 </t>
  </si>
  <si>
    <t xml:space="preserve">EURO 4 </t>
  </si>
  <si>
    <t>EURO 3</t>
  </si>
  <si>
    <t>Okres deprecjacji w miesiącach</t>
  </si>
  <si>
    <t>Współczynnik deprecjacji D</t>
  </si>
  <si>
    <t>Poniżej 1</t>
  </si>
  <si>
    <t>0d 1 do 2</t>
  </si>
  <si>
    <t>0d 3 do 4</t>
  </si>
  <si>
    <t>0d 5 do 6</t>
  </si>
  <si>
    <t>0d 7 do 12</t>
  </si>
  <si>
    <t>0d 13 do 24</t>
  </si>
  <si>
    <t>0d 25 do 36</t>
  </si>
  <si>
    <t>0d 37 do 48</t>
  </si>
  <si>
    <t>0d 49 do 60</t>
  </si>
  <si>
    <t>0d 61 do 72</t>
  </si>
  <si>
    <t>0d 73 do 84</t>
  </si>
  <si>
    <t>0d 85 do 96</t>
  </si>
  <si>
    <t>0d 97 do 108</t>
  </si>
  <si>
    <t>0d 109 do 120</t>
  </si>
  <si>
    <t>0d 121 do 132</t>
  </si>
  <si>
    <t>0d 133 do 144</t>
  </si>
  <si>
    <t>0d 145 do 156</t>
  </si>
  <si>
    <t>0d 157 do 168</t>
  </si>
  <si>
    <t>169 i powyżej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</si>
</sst>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0"/>
    <numFmt numFmtId="167" formatCode="#,##0\ [$zł-415];[RED]\-#,##0\ [$zł-415]"/>
    <numFmt numFmtId="168" formatCode="#,###.00"/>
    <numFmt numFmtId="169" formatCode="0.00"/>
  </numFmts>
  <fonts count="24">
    <font>
      <sz val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b/>
      <sz val="12"/>
      <color indexed="8"/>
      <name val=""/>
      <family val="1"/>
    </font>
    <font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vertAlign val="superscript"/>
      <sz val="13"/>
      <name val="Arial"/>
      <family val="2"/>
    </font>
    <font>
      <b/>
      <sz val="14"/>
      <color indexed="10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Border="0" applyProtection="0">
      <alignment/>
    </xf>
  </cellStyleXfs>
  <cellXfs count="5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6" fillId="5" borderId="1" xfId="20" applyNumberFormat="1" applyFont="1" applyFill="1" applyBorder="1" applyAlignment="1" applyProtection="1">
      <alignment horizontal="center" vertical="center"/>
      <protection/>
    </xf>
    <xf numFmtId="166" fontId="7" fillId="5" borderId="1" xfId="20" applyNumberFormat="1" applyFont="1" applyFill="1" applyBorder="1" applyAlignment="1" applyProtection="1">
      <alignment horizontal="center" vertical="center"/>
      <protection/>
    </xf>
    <xf numFmtId="164" fontId="8" fillId="0" borderId="1" xfId="0" applyFont="1" applyBorder="1" applyAlignment="1">
      <alignment/>
    </xf>
    <xf numFmtId="164" fontId="9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10" fillId="0" borderId="0" xfId="0" applyFont="1" applyAlignment="1">
      <alignment horizontal="right" wrapText="1"/>
    </xf>
    <xf numFmtId="167" fontId="10" fillId="0" borderId="0" xfId="0" applyNumberFormat="1" applyFont="1" applyAlignment="1">
      <alignment horizontal="right"/>
    </xf>
    <xf numFmtId="164" fontId="8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2" fillId="0" borderId="1" xfId="0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 applyProtection="1">
      <alignment horizontal="center" vertical="center" wrapText="1"/>
      <protection hidden="1"/>
    </xf>
    <xf numFmtId="164" fontId="12" fillId="0" borderId="3" xfId="0" applyFont="1" applyBorder="1" applyAlignment="1" applyProtection="1">
      <alignment horizontal="center" vertical="center" wrapText="1"/>
      <protection hidden="1"/>
    </xf>
    <xf numFmtId="164" fontId="12" fillId="0" borderId="1" xfId="0" applyFont="1" applyBorder="1" applyAlignment="1" applyProtection="1">
      <alignment horizontal="center" vertical="center" wrapText="1"/>
      <protection hidden="1"/>
    </xf>
    <xf numFmtId="164" fontId="12" fillId="0" borderId="4" xfId="0" applyFont="1" applyBorder="1" applyAlignment="1" applyProtection="1">
      <alignment horizontal="center" vertical="center"/>
      <protection hidden="1"/>
    </xf>
    <xf numFmtId="164" fontId="13" fillId="0" borderId="1" xfId="0" applyFont="1" applyBorder="1" applyAlignment="1" applyProtection="1">
      <alignment horizontal="center" vertical="center"/>
      <protection hidden="1"/>
    </xf>
    <xf numFmtId="164" fontId="8" fillId="6" borderId="5" xfId="0" applyFont="1" applyFill="1" applyBorder="1" applyAlignment="1" applyProtection="1">
      <alignment horizontal="center" vertical="center"/>
      <protection hidden="1"/>
    </xf>
    <xf numFmtId="164" fontId="12" fillId="6" borderId="4" xfId="0" applyFont="1" applyFill="1" applyBorder="1" applyAlignment="1" applyProtection="1">
      <alignment horizontal="center" vertical="center"/>
      <protection hidden="1"/>
    </xf>
    <xf numFmtId="167" fontId="15" fillId="6" borderId="1" xfId="20" applyNumberFormat="1" applyFont="1" applyFill="1" applyBorder="1" applyAlignment="1" applyProtection="1">
      <alignment horizontal="center" vertical="center"/>
      <protection hidden="1"/>
    </xf>
    <xf numFmtId="167" fontId="16" fillId="6" borderId="4" xfId="0" applyNumberFormat="1" applyFont="1" applyFill="1" applyBorder="1" applyAlignment="1" applyProtection="1">
      <alignment horizontal="center" vertical="center"/>
      <protection hidden="1"/>
    </xf>
    <xf numFmtId="167" fontId="16" fillId="6" borderId="5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/>
    </xf>
    <xf numFmtId="164" fontId="8" fillId="0" borderId="5" xfId="0" applyFont="1" applyBorder="1" applyAlignment="1" applyProtection="1">
      <alignment horizontal="center" vertical="center"/>
      <protection hidden="1"/>
    </xf>
    <xf numFmtId="164" fontId="12" fillId="5" borderId="4" xfId="0" applyFont="1" applyFill="1" applyBorder="1" applyAlignment="1" applyProtection="1">
      <alignment horizontal="center" vertical="center"/>
      <protection hidden="1"/>
    </xf>
    <xf numFmtId="167" fontId="15" fillId="5" borderId="1" xfId="20" applyNumberFormat="1" applyFont="1" applyFill="1" applyBorder="1" applyAlignment="1" applyProtection="1">
      <alignment horizontal="center" vertical="center"/>
      <protection hidden="1"/>
    </xf>
    <xf numFmtId="167" fontId="16" fillId="5" borderId="4" xfId="0" applyNumberFormat="1" applyFont="1" applyFill="1" applyBorder="1" applyAlignment="1" applyProtection="1">
      <alignment horizontal="center" vertical="center"/>
      <protection hidden="1"/>
    </xf>
    <xf numFmtId="167" fontId="16" fillId="5" borderId="5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4" fontId="17" fillId="0" borderId="0" xfId="0" applyFont="1" applyAlignment="1">
      <alignment/>
    </xf>
    <xf numFmtId="164" fontId="17" fillId="5" borderId="0" xfId="0" applyFont="1" applyFill="1" applyAlignment="1">
      <alignment horizontal="center" vertical="center" wrapText="1"/>
    </xf>
    <xf numFmtId="167" fontId="18" fillId="5" borderId="0" xfId="0" applyNumberFormat="1" applyFont="1" applyFill="1" applyAlignment="1">
      <alignment horizontal="center" vertical="center"/>
    </xf>
    <xf numFmtId="167" fontId="8" fillId="0" borderId="0" xfId="0" applyNumberFormat="1" applyFont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 applyProtection="1">
      <alignment horizontal="center" vertical="center" wrapText="1"/>
      <protection hidden="1"/>
    </xf>
    <xf numFmtId="164" fontId="12" fillId="0" borderId="3" xfId="0" applyFont="1" applyBorder="1" applyAlignment="1" applyProtection="1">
      <alignment horizontal="center" vertical="center" wrapText="1"/>
      <protection hidden="1"/>
    </xf>
    <xf numFmtId="164" fontId="12" fillId="0" borderId="1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 wrapText="1"/>
      <protection hidden="1"/>
    </xf>
    <xf numFmtId="164" fontId="20" fillId="0" borderId="1" xfId="0" applyFont="1" applyBorder="1" applyAlignment="1" applyProtection="1">
      <alignment horizontal="center" vertical="center"/>
      <protection hidden="1"/>
    </xf>
    <xf numFmtId="164" fontId="8" fillId="6" borderId="5" xfId="0" applyFont="1" applyFill="1" applyBorder="1" applyAlignment="1" applyProtection="1">
      <alignment horizontal="center" vertical="center"/>
      <protection hidden="1"/>
    </xf>
    <xf numFmtId="167" fontId="21" fillId="6" borderId="4" xfId="0" applyNumberFormat="1" applyFont="1" applyFill="1" applyBorder="1" applyAlignment="1" applyProtection="1">
      <alignment horizontal="center" vertical="center"/>
      <protection hidden="1"/>
    </xf>
    <xf numFmtId="167" fontId="22" fillId="6" borderId="1" xfId="20" applyNumberFormat="1" applyFont="1" applyFill="1" applyBorder="1" applyAlignment="1" applyProtection="1">
      <alignment horizontal="center" vertical="center"/>
      <protection hidden="1"/>
    </xf>
    <xf numFmtId="167" fontId="23" fillId="6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5" xfId="0" applyFont="1" applyBorder="1" applyAlignment="1" applyProtection="1">
      <alignment horizontal="center" vertical="center"/>
      <protection hidden="1"/>
    </xf>
    <xf numFmtId="167" fontId="21" fillId="5" borderId="4" xfId="0" applyNumberFormat="1" applyFont="1" applyFill="1" applyBorder="1" applyAlignment="1" applyProtection="1">
      <alignment horizontal="center" vertical="center"/>
      <protection hidden="1"/>
    </xf>
    <xf numFmtId="167" fontId="22" fillId="5" borderId="1" xfId="20" applyNumberFormat="1" applyFont="1" applyFill="1" applyBorder="1" applyAlignment="1" applyProtection="1">
      <alignment horizontal="center" vertical="center"/>
      <protection hidden="1"/>
    </xf>
    <xf numFmtId="167" fontId="23" fillId="5" borderId="1" xfId="20" applyNumberFormat="1" applyFont="1" applyFill="1" applyBorder="1" applyAlignment="1" applyProtection="1">
      <alignment horizontal="center" vertical="center"/>
      <protection hidden="1"/>
    </xf>
    <xf numFmtId="164" fontId="12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abSelected="1" zoomScaleSheetLayoutView="90" workbookViewId="0" topLeftCell="A1">
      <selection activeCell="G20" sqref="G20"/>
    </sheetView>
  </sheetViews>
  <sheetFormatPr defaultColWidth="12.57421875" defaultRowHeight="12.75"/>
  <cols>
    <col min="1" max="1" width="1.7109375" style="0" customWidth="1"/>
    <col min="2" max="2" width="5.421875" style="0" customWidth="1"/>
    <col min="3" max="3" width="24.28125" style="0" customWidth="1"/>
    <col min="4" max="4" width="15.140625" style="0" customWidth="1"/>
    <col min="5" max="5" width="12.8515625" style="0" customWidth="1"/>
    <col min="6" max="6" width="15.140625" style="0" customWidth="1"/>
    <col min="7" max="7" width="17.140625" style="0" customWidth="1"/>
    <col min="8" max="8" width="16.57421875" style="0" customWidth="1"/>
    <col min="9" max="9" width="14.57421875" style="0" customWidth="1"/>
    <col min="10" max="10" width="16.8515625" style="0" customWidth="1"/>
    <col min="11" max="11" width="14.00390625" style="0" customWidth="1"/>
    <col min="12" max="16384" width="11.57421875" style="0" customWidth="1"/>
  </cols>
  <sheetData>
    <row r="2" spans="2:11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20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3:10" ht="12.75" customHeight="1">
      <c r="C4" s="2" t="s">
        <v>1</v>
      </c>
      <c r="D4" s="2"/>
      <c r="E4" s="2"/>
      <c r="F4" s="2"/>
      <c r="G4" s="3">
        <v>40178</v>
      </c>
      <c r="H4" s="4" t="s">
        <v>2</v>
      </c>
      <c r="I4" s="4"/>
      <c r="J4" s="5"/>
    </row>
    <row r="5" spans="3:10" ht="12.75">
      <c r="C5" s="2"/>
      <c r="D5" s="2"/>
      <c r="E5" s="2"/>
      <c r="F5" s="2"/>
      <c r="G5" s="3"/>
      <c r="H5" s="3"/>
      <c r="I5" s="4"/>
      <c r="J5" s="6">
        <f ca="1">IF(DAY(NOW())&gt;=DAY(G4),0,-1)+(YEAR(NOW())-YEAR(G4))*12+MONTH(NOW())-MONTH(G4)</f>
        <v>83</v>
      </c>
    </row>
    <row r="6" spans="3:10" ht="12.75">
      <c r="C6" s="2"/>
      <c r="D6" s="2"/>
      <c r="E6" s="2"/>
      <c r="F6" s="2"/>
      <c r="G6" s="3"/>
      <c r="H6" s="3"/>
      <c r="I6" s="4"/>
      <c r="J6" s="7"/>
    </row>
    <row r="7" spans="3:10" ht="12.75">
      <c r="C7" s="8" t="s">
        <v>3</v>
      </c>
      <c r="D7" s="9"/>
      <c r="E7" s="9"/>
      <c r="F7" s="10"/>
      <c r="G7" s="11"/>
      <c r="H7" s="12"/>
      <c r="I7" s="13"/>
      <c r="J7" s="13"/>
    </row>
    <row r="8" spans="2:11" ht="15" customHeight="1">
      <c r="B8" s="14"/>
      <c r="E8" s="14"/>
      <c r="F8" s="14"/>
      <c r="G8" s="14"/>
      <c r="H8" s="14"/>
      <c r="I8" s="14"/>
      <c r="J8" s="14"/>
      <c r="K8" s="14"/>
    </row>
    <row r="9" spans="2:11" ht="36" customHeight="1">
      <c r="B9" s="15" t="s">
        <v>4</v>
      </c>
      <c r="C9" s="15"/>
      <c r="D9" s="16" t="s">
        <v>5</v>
      </c>
      <c r="E9" s="16"/>
      <c r="F9" s="17" t="s">
        <v>6</v>
      </c>
      <c r="G9" s="17"/>
      <c r="H9" s="17" t="s">
        <v>7</v>
      </c>
      <c r="I9" s="17"/>
      <c r="J9" s="18" t="s">
        <v>8</v>
      </c>
      <c r="K9" s="18"/>
    </row>
    <row r="10" spans="2:11" ht="29.25" customHeight="1">
      <c r="B10" s="19" t="s">
        <v>9</v>
      </c>
      <c r="C10" s="19"/>
      <c r="D10" s="20" t="s">
        <v>10</v>
      </c>
      <c r="E10" s="15" t="s">
        <v>11</v>
      </c>
      <c r="F10" s="20" t="s">
        <v>10</v>
      </c>
      <c r="G10" s="15" t="s">
        <v>11</v>
      </c>
      <c r="H10" s="20" t="s">
        <v>10</v>
      </c>
      <c r="I10" s="15" t="s">
        <v>11</v>
      </c>
      <c r="J10" s="20" t="s">
        <v>10</v>
      </c>
      <c r="K10" s="15" t="s">
        <v>11</v>
      </c>
    </row>
    <row r="11" spans="2:14" ht="24" customHeight="1">
      <c r="B11" s="21" t="s">
        <v>12</v>
      </c>
      <c r="C11" s="22" t="s">
        <v>13</v>
      </c>
      <c r="D11" s="23">
        <f>IF(J5&lt;1,E11,IF(J5&lt;=2,E11*(1-0.03),IF(J5&lt;=4,E11*(1-0.08),IF(J5&lt;=6,E11*(1-0.12),IF(J5&lt;=12,E11*(1-0.18),0)))))</f>
        <v>0</v>
      </c>
      <c r="E11" s="24">
        <v>1000</v>
      </c>
      <c r="F11" s="23">
        <f>IF(J5&lt;=6,0,IF(J5&lt;=12,G11*(1-0.18),IF(J5&lt;=24,G11*(1-0.25),IF(J5&lt;=36,G11*(1-0.35),IF(J5&lt;=48,G11*(1-0.45),IF(J5&lt;=60,G11*(1-0.55),IF(J5&lt;=72,G11*(1-0.6),IF(J5&gt;=73,0))))))))</f>
        <v>0</v>
      </c>
      <c r="G11" s="24">
        <v>2000</v>
      </c>
      <c r="H11" s="23">
        <f>IF(J5&lt;=72,0,IF(J5&lt;=84,I11*(1-0.65),IF(J5&lt;=96,I11*(1-0.7),IF(J5&lt;=108,I11*(1-0.75),IF(J5&lt;=120,I11*(1-0.78),IF(J5&lt;=132,I11*(1-0.82),IF(J5&lt;=144,I11*(1-0.84),IF(J5&lt;=156,I11*(1-0.86),IF(J5&gt;=157,0)))))))))</f>
        <v>805</v>
      </c>
      <c r="I11" s="25">
        <v>2300</v>
      </c>
      <c r="J11" s="23">
        <f>IF(J5&lt;=132,0,IF(J5&lt;=144,K11*(1-0.84),IF(J5&lt;=156,K11*(1-0.86),IF(J5&lt;=168,K11*(1-0.88),IF(J5&gt;=169,K11*(1-0.9))))))</f>
        <v>0</v>
      </c>
      <c r="K11" s="24">
        <v>3500</v>
      </c>
      <c r="N11" s="26"/>
    </row>
    <row r="12" spans="2:11" ht="24" customHeight="1">
      <c r="B12" s="21" t="s">
        <v>14</v>
      </c>
      <c r="C12" s="22" t="s">
        <v>15</v>
      </c>
      <c r="D12" s="23">
        <f>IF(J5&lt;1,E12,IF(J5&lt;=2,E12*(1-0.03),IF(J5&lt;=4,E12*(1-0.08),IF(J5&lt;=6,E12*(1-0.12),IF(J5&lt;=12,E12*(1-0.18),0)))))</f>
        <v>0</v>
      </c>
      <c r="E12" s="24">
        <v>1500</v>
      </c>
      <c r="F12" s="23">
        <f>IF(J5&lt;=7,0,IF(J5&lt;=12,G12*(1-0.18),IF(J5&lt;=24,G12*(1-0.25),IF(J5&lt;=36,G12*(1-0.35),IF(J5&lt;=48,G12*(1-0.45),IF(J5&lt;=60,G12*(1-0.55),IF(J5&lt;=72,G12*(1-0.6),IF(J5&gt;=73,0))))))))</f>
        <v>0</v>
      </c>
      <c r="G12" s="25">
        <v>2400</v>
      </c>
      <c r="H12" s="23">
        <f>IF(J5&lt;=72,0,IF(J5&lt;=84,I12*(1-0.65),IF(J5&lt;=96,I12*(1-0.7),IF(J5&lt;=108,I12*(1-0.75),IF(J5&lt;=120,I12*(1-0.78),IF(J5&lt;=132,I12*(1-0.82),IF(J5&lt;=144,I12*(1-0.84),IF(J5&lt;=156,I12*(1-0.86),IF(J5&gt;=157,0)))))))))</f>
        <v>892.5</v>
      </c>
      <c r="I12" s="25">
        <v>2550</v>
      </c>
      <c r="J12" s="23">
        <f>IF(J5&lt;=132,0,IF(J5&lt;=144,K12*(1-0.84),IF(J5&lt;=156,K12*(1-0.86),IF(J5&lt;=168,K12*(1-0.88),IF(J5&gt;=169,K12*(1-0.9))))))</f>
        <v>0</v>
      </c>
      <c r="K12" s="24">
        <v>8000</v>
      </c>
    </row>
    <row r="13" spans="2:11" ht="24" customHeight="1">
      <c r="B13" s="21" t="s">
        <v>16</v>
      </c>
      <c r="C13" s="22" t="s">
        <v>17</v>
      </c>
      <c r="D13" s="23">
        <f>IF(J5&lt;1,E13,IF(J5&lt;=2,E13*(1-0.03),IF(J5&lt;=4,E13*(1-0.08),IF(J5&lt;=6,E13*(1-0.12),IF(J5&lt;=12,E13*(1-0.18),0)))))</f>
        <v>0</v>
      </c>
      <c r="E13" s="24">
        <v>1950</v>
      </c>
      <c r="F13" s="23">
        <f>IF(J5&lt;=7,0,IF(J5&lt;=12,G13*(1-0.18),IF(J5&lt;=24,G13*(1-0.25),IF(J5&lt;=36,G13*(1-0.35),IF(J5&lt;=48,G13*(1-0.45),IF(J5&lt;=60,G13*(1-0.55),IF(J5&lt;=72,G13*(1-0.6),IF(J5&gt;=73,0))))))))</f>
        <v>0</v>
      </c>
      <c r="G13" s="25">
        <v>3120</v>
      </c>
      <c r="H13" s="23">
        <f>IF(J5&lt;=72,0,IF(J5&lt;=84,I13*(1-0.65),IF(J5&lt;=96,I13*(1-0.7),IF(J5&lt;=108,I13*(1-0.75),IF(J5&lt;=120,I13*(1-0.78),IF(J5&lt;=132,I13*(1-0.82),IF(J5&lt;=144,I13*(1-0.84),IF(J5&lt;=156,I13*(1-0.86),IF(J5&gt;=157,0)))))))))</f>
        <v>1162</v>
      </c>
      <c r="I13" s="25">
        <v>3320</v>
      </c>
      <c r="J13" s="23">
        <f>IF(J5&lt;=132,0,IF(J5&lt;=144,K13*(1-0.84),IF(J5&lt;=156,K13*(1-0.86),IF(J5&lt;=168,K13*(1-0.88),IF(J5&gt;=169,K13*(1-0.9))))))</f>
        <v>0</v>
      </c>
      <c r="K13" s="24">
        <v>10000</v>
      </c>
    </row>
    <row r="14" spans="2:11" ht="24" customHeight="1">
      <c r="B14" s="27" t="s">
        <v>18</v>
      </c>
      <c r="C14" s="28" t="s">
        <v>19</v>
      </c>
      <c r="D14" s="29">
        <f>IF(J5&lt;1,E14,IF(J5&lt;=2,E14*(1-0.03),IF(J5&lt;=4,E14*(1-0.08),IF(J5&lt;=6,E14*(1-0.12),IF(J5&lt;=12,E14*(1-0.18),0)))))</f>
        <v>0</v>
      </c>
      <c r="E14" s="30">
        <v>9000</v>
      </c>
      <c r="F14" s="29">
        <f>IF(J5&lt;=7,0,IF(J5&lt;=12,G14*(1-0.18),IF(J5&lt;=24,G14*(1-0.25),IF(J5&lt;=36,G14*(1-0.35),IF(J5&lt;=48,G14*(1-0.45),IF(J5&lt;=60,G14*(1-0.55),IF(J5&lt;=72,G14*(1-0.6),IF(J5&gt;=73,0))))))))</f>
        <v>0</v>
      </c>
      <c r="G14" s="31">
        <v>18000</v>
      </c>
      <c r="H14" s="29">
        <f>IF(J5&lt;=72,0,IF(J5&lt;=84,I14*(1-0.65),IF(J5&lt;=96,I14*(1-0.7),IF(J5&lt;=108,I14*(1-0.75),IF(J5&lt;=120,I14*(1-0.78),IF(J5&lt;=132,I14*(1-0.82),IF(J5&lt;=144,I14*(1-0.84),IF(J5&lt;=156,I14*(1-0.86),IF(J5&gt;=157,0)))))))))</f>
        <v>7244.999999999999</v>
      </c>
      <c r="I14" s="31">
        <v>20700</v>
      </c>
      <c r="J14" s="29">
        <f>IF(J5&lt;=132,0,IF(J5&lt;=144,K14*(1-0.84),IF(J5&lt;=156,K14*(1-0.86),IF(J5&lt;=168,K14*(1-0.88),IF(J5&gt;=169,K14*(1-0.9))))))</f>
        <v>0</v>
      </c>
      <c r="K14" s="30">
        <v>29000</v>
      </c>
    </row>
    <row r="15" spans="2:11" ht="24" customHeight="1">
      <c r="B15" s="27" t="s">
        <v>20</v>
      </c>
      <c r="C15" s="28" t="s">
        <v>21</v>
      </c>
      <c r="D15" s="29">
        <f>IF(J5&lt;1,E15,IF(J5&lt;=2,E15*(1-0.03),IF(J5&lt;=4,E15*(1-0.08),IF(J5&lt;=6,E15*(1-0.12),IF(J5&lt;=12,E15*(1-0.18),0)))))</f>
        <v>0</v>
      </c>
      <c r="E15" s="30">
        <v>14000</v>
      </c>
      <c r="F15" s="29">
        <f>IF(J5&lt;=7,0,IF(J5&lt;=12,G15*(1-0.18),IF(J5&lt;=24,G15*(1-0.25),IF(J5&lt;=36,G15*(1-0.35),IF(J5&lt;=48,G15*(1-0.45),IF(J5&lt;=60,G15*(1-0.55),IF(J5&lt;=72,G15*(1-0.6),IF(J5&gt;=73,0))))))))</f>
        <v>0</v>
      </c>
      <c r="G15" s="31">
        <v>25000</v>
      </c>
      <c r="H15" s="29">
        <f>IF(J5&lt;=72,0,IF(J5&lt;=84,I15*(1-0.65),IF(J5&lt;=96,I15*(1-0.7),IF(J5&lt;=108,I15*(1-0.75),IF(J5&lt;=120,I15*(1-0.78),IF(J5&lt;=132,I15*(1-0.82),IF(J5&lt;=144,I15*(1-0.84),IF(J5&lt;=156,I15*(1-0.86),IF(J5&gt;=157,0)))))))))</f>
        <v>11200</v>
      </c>
      <c r="I15" s="31">
        <v>32000</v>
      </c>
      <c r="J15" s="29">
        <f>IF(J5&lt;=132,0,IF(J5&lt;=144,K15*(1-0.84),IF(J5&lt;=156,K15*(1-0.86),IF(J5&lt;=168,K15*(1-0.88),IF(J5&gt;=169,K15*(1-0.9))))))</f>
        <v>0</v>
      </c>
      <c r="K15" s="30">
        <v>40000</v>
      </c>
    </row>
    <row r="16" spans="2:11" ht="24" customHeight="1">
      <c r="B16" s="27" t="s">
        <v>22</v>
      </c>
      <c r="C16" s="28" t="s">
        <v>23</v>
      </c>
      <c r="D16" s="29">
        <f>IF(J5&lt;1,E16,IF(J5&lt;=2,E16*(1-0.03),IF(J5&lt;=4,E16*(1-0.08),IF(J5&lt;=6,E16*(1-0.12),IF(J5&lt;=12,E16*(1-0.18),0)))))</f>
        <v>0</v>
      </c>
      <c r="E16" s="30">
        <v>20000</v>
      </c>
      <c r="F16" s="29">
        <f>IF(J5&lt;=7,0,IF(J5&lt;=12,G16*(1-0.18),IF(J5&lt;=24,G16*(1-0.25),IF(J5&lt;=36,G16*(1-0.35),IF(J5&lt;=48,G16*(1-0.45),IF(J5&lt;=60,G16*(1-0.55),IF(J5&lt;=72,G16*(1-0.6),IF(J5&gt;=73,0))))))))</f>
        <v>0</v>
      </c>
      <c r="G16" s="31">
        <v>36000</v>
      </c>
      <c r="H16" s="29">
        <f>IF(J5&lt;=72,0,IF(J5&lt;=84,I16*(1-0.65),IF(J5&lt;=96,I16*(1-0.7),IF(J5&lt;=108,I16*(1-0.75),IF(J5&lt;=120,I16*(1-0.78),IF(J5&lt;=132,I16*(1-0.82),IF(J5&lt;=144,I16*(1-0.84),IF(J5&lt;=156,I16*(1-0.86),IF(J5&gt;=157,0)))))))))</f>
        <v>16099.999999999998</v>
      </c>
      <c r="I16" s="31">
        <v>46000</v>
      </c>
      <c r="J16" s="29">
        <f>IF(J5&lt;=132,0,IF(J5&lt;=144,K16*(1-0.84),IF(J5&lt;=156,K16*(1-0.86),IF(J5&lt;=168,K16*(1-0.88),IF(J5&gt;=169,K16*(1-0.9))))))</f>
        <v>0</v>
      </c>
      <c r="K16" s="30">
        <v>57000</v>
      </c>
    </row>
    <row r="17" spans="2:11" ht="24" customHeight="1">
      <c r="B17" s="27" t="s">
        <v>24</v>
      </c>
      <c r="C17" s="28" t="s">
        <v>25</v>
      </c>
      <c r="D17" s="29">
        <f>IF(J5&lt;1,E17,IF(J5&lt;=2,E17*(1-0.03),IF(J5&lt;=4,E17*(1-0.08),IF(J5&lt;=6,E17*(1-0.12),IF(J5&lt;=12,E17*(1-0.18),0)))))</f>
        <v>0</v>
      </c>
      <c r="E17" s="30">
        <v>27000</v>
      </c>
      <c r="F17" s="29">
        <f>IF(J5&lt;=7,0,IF(J5&lt;=12,G17*(1-0.18),IF(J5&lt;=24,G17*(1-0.25),IF(J5&lt;=36,G17*(1-0.35),IF(J5&lt;=48,G17*(1-0.45),IF(J5&lt;=60,G17*(1-0.55),IF(J5&lt;=72,G17*(1-0.6),IF(J5&gt;=73,0))))))))</f>
        <v>0</v>
      </c>
      <c r="G17" s="31">
        <v>42000</v>
      </c>
      <c r="H17" s="29">
        <f>IF(J5&lt;=72,0,IF(J5&lt;=84,I17*(1-0.65),IF(J5&lt;=96,I17*(1-0.7),IF(J5&lt;=108,I17*(1-0.75),IF(J5&lt;=120,I17*(1-0.78),IF(J5&lt;=132,I17*(1-0.82),IF(J5&lt;=144,I17*(1-0.84),IF(J5&lt;=156,I17*(1-0.86),IF(J5&gt;=157,0)))))))))</f>
        <v>21700</v>
      </c>
      <c r="I17" s="31">
        <v>62000</v>
      </c>
      <c r="J17" s="29">
        <f>IF(J5&lt;=132,0,IF(J5&lt;=144,K17*(1-0.84),IF(J5&lt;=156,K17*(1-0.86),IF(J5&lt;=168,K17*(1-0.88),IF(J5&gt;=169,K17*(1-0.9))))))</f>
        <v>0</v>
      </c>
      <c r="K17" s="30">
        <v>76000</v>
      </c>
    </row>
    <row r="18" spans="2:11" ht="24" customHeight="1">
      <c r="B18" s="27" t="s">
        <v>26</v>
      </c>
      <c r="C18" s="28" t="s">
        <v>27</v>
      </c>
      <c r="D18" s="29">
        <f>IF(J5&lt;1,E18,IF(J5&lt;=2,E18*(1-0.03),IF(J5&lt;=4,E18*(1-0.08),IF(J5&lt;=6,E18*(1-0.12),IF(J5&lt;=12,E18*(1-0.18),0)))))</f>
        <v>0</v>
      </c>
      <c r="E18" s="30">
        <v>35000</v>
      </c>
      <c r="F18" s="29">
        <f>IF(J5&lt;=7,0,IF(J5&lt;=12,G18*(1-0.18),IF(J5&lt;=24,G18*(1-0.25),IF(J5&lt;=36,G18*(1-0.35),IF(J5&lt;=48,G18*(1-0.45),IF(J5&lt;=60,G18*(1-0.55),IF(J5&lt;=72,G18*(1-0.6),IF(J5&gt;=73,0))))))))</f>
        <v>0</v>
      </c>
      <c r="G18" s="31">
        <v>55000</v>
      </c>
      <c r="H18" s="29">
        <f>IF(J5&lt;=72,0,IF(J5&lt;=84,I18*(1-0.65),IF(J5&lt;=96,I18*(1-0.7),IF(J5&lt;=108,I18*(1-0.75),IF(J5&lt;=120,I18*(1-0.78),IF(J5&lt;=132,I18*(1-0.82),IF(J5&lt;=144,I18*(1-0.84),IF(J5&lt;=156,I18*(1-0.86),IF(J5&gt;=157,0)))))))))</f>
        <v>28000</v>
      </c>
      <c r="I18" s="31">
        <v>80000</v>
      </c>
      <c r="J18" s="29">
        <f>IF(J5&lt;=132,0,IF(J5&lt;=144,K18*(1-0.84),IF(J5&lt;=156,K18*(1-0.86),IF(J5&lt;=168,K18*(1-0.88),IF(J5&gt;=169,K18*(1-0.9))))))</f>
        <v>0</v>
      </c>
      <c r="K18" s="30">
        <v>98000</v>
      </c>
    </row>
    <row r="19" spans="2:11" ht="12.7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ht="27" customHeight="1">
      <c r="K20" s="13"/>
    </row>
    <row r="21" ht="12.75">
      <c r="K21" s="13"/>
    </row>
    <row r="22" ht="12.75">
      <c r="K22" s="13"/>
    </row>
    <row r="23" ht="30" customHeight="1">
      <c r="K23" s="13"/>
    </row>
    <row r="24" spans="3:11" ht="12.75">
      <c r="C24" s="9"/>
      <c r="D24" s="9"/>
      <c r="E24" s="9"/>
      <c r="F24" s="10"/>
      <c r="G24" s="32"/>
      <c r="H24" s="33"/>
      <c r="I24" s="13"/>
      <c r="J24" s="13"/>
      <c r="K24" s="13"/>
    </row>
    <row r="25" spans="3:11" ht="12.75">
      <c r="C25" s="9"/>
      <c r="D25" s="9"/>
      <c r="E25" s="9"/>
      <c r="F25" s="10"/>
      <c r="I25" s="13"/>
      <c r="J25" s="13"/>
      <c r="K25" s="13"/>
    </row>
    <row r="26" spans="3:11" ht="12.75">
      <c r="C26" s="9"/>
      <c r="D26" s="9"/>
      <c r="E26" s="9"/>
      <c r="F26" s="10"/>
      <c r="G26" s="34"/>
      <c r="H26" s="12"/>
      <c r="I26" s="13"/>
      <c r="J26" s="13"/>
      <c r="K26" s="13"/>
    </row>
    <row r="27" spans="3:11" ht="12.75">
      <c r="C27" s="9"/>
      <c r="D27" s="9"/>
      <c r="E27" s="9"/>
      <c r="F27" s="10"/>
      <c r="G27" s="35"/>
      <c r="H27" s="36"/>
      <c r="I27" s="13"/>
      <c r="J27" s="13"/>
      <c r="K27" s="13"/>
    </row>
    <row r="28" spans="3:11" ht="18" customHeight="1">
      <c r="C28" s="9"/>
      <c r="D28" s="9"/>
      <c r="E28" s="37"/>
      <c r="F28" s="9"/>
      <c r="G28" s="38"/>
      <c r="H28" s="39"/>
      <c r="I28" s="13"/>
      <c r="J28" s="13"/>
      <c r="K28" s="13"/>
    </row>
    <row r="29" spans="3:11" ht="12.75">
      <c r="C29" s="13"/>
      <c r="D29" s="40"/>
      <c r="E29" s="13"/>
      <c r="F29" s="13"/>
      <c r="G29" s="13"/>
      <c r="H29" s="13"/>
      <c r="I29" s="13"/>
      <c r="J29" s="13"/>
      <c r="K29" s="13"/>
    </row>
    <row r="30" spans="3:11" ht="12.75">
      <c r="C30" s="13"/>
      <c r="D30" s="40"/>
      <c r="E30" s="13"/>
      <c r="F30" s="13"/>
      <c r="G30" s="13"/>
      <c r="H30" s="13"/>
      <c r="I30" s="13"/>
      <c r="J30" s="13"/>
      <c r="K30" s="13"/>
    </row>
    <row r="31" spans="3:11" ht="12.75">
      <c r="C31" s="13"/>
      <c r="D31" s="13"/>
      <c r="E31" s="13"/>
      <c r="F31" s="13"/>
      <c r="G31" s="13"/>
      <c r="H31" s="13"/>
      <c r="I31" s="13"/>
      <c r="J31" s="13"/>
      <c r="K31" s="13"/>
    </row>
    <row r="32" spans="3:11" ht="12.75">
      <c r="C32" s="13"/>
      <c r="D32" s="13"/>
      <c r="E32" s="13"/>
      <c r="F32" s="13"/>
      <c r="G32" s="13"/>
      <c r="H32" s="13"/>
      <c r="I32" s="13"/>
      <c r="J32" s="13"/>
      <c r="K32" s="13"/>
    </row>
    <row r="33" spans="3:11" ht="12.75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2.75">
      <c r="C34" s="13"/>
      <c r="D34" s="13"/>
      <c r="E34" s="13"/>
      <c r="F34" s="13"/>
      <c r="G34" s="13"/>
      <c r="H34" s="13"/>
      <c r="I34" s="13"/>
      <c r="J34" s="13"/>
      <c r="K34" s="13"/>
    </row>
    <row r="35" spans="3:11" ht="12.75">
      <c r="C35" s="13"/>
      <c r="D35" s="13"/>
      <c r="E35" s="13"/>
      <c r="F35" s="13"/>
      <c r="G35" s="13"/>
      <c r="H35" s="13"/>
      <c r="I35" s="13"/>
      <c r="J35" s="13"/>
      <c r="K35" s="13"/>
    </row>
  </sheetData>
  <sheetProtection selectLockedCells="1" selectUnlockedCells="1"/>
  <mergeCells count="10">
    <mergeCell ref="B2:K3"/>
    <mergeCell ref="C4:F6"/>
    <mergeCell ref="G4:G6"/>
    <mergeCell ref="H4:I6"/>
    <mergeCell ref="B9:C9"/>
    <mergeCell ref="D9:E9"/>
    <mergeCell ref="F9:G9"/>
    <mergeCell ref="H9:I9"/>
    <mergeCell ref="J9:K9"/>
    <mergeCell ref="B10:C10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7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90" workbookViewId="0" topLeftCell="A1">
      <selection activeCell="H3" sqref="H3"/>
    </sheetView>
  </sheetViews>
  <sheetFormatPr defaultColWidth="12.57421875" defaultRowHeight="12.75"/>
  <cols>
    <col min="1" max="1" width="2.7109375" style="0" customWidth="1"/>
    <col min="2" max="2" width="11.57421875" style="0" customWidth="1"/>
    <col min="3" max="3" width="21.00390625" style="0" customWidth="1"/>
    <col min="4" max="4" width="13.421875" style="0" customWidth="1"/>
    <col min="5" max="5" width="13.00390625" style="0" customWidth="1"/>
    <col min="6" max="6" width="12.8515625" style="0" customWidth="1"/>
    <col min="7" max="7" width="15.00390625" style="0" customWidth="1"/>
    <col min="8" max="16384" width="11.57421875" style="0" customWidth="1"/>
  </cols>
  <sheetData>
    <row r="2" spans="2:7" ht="66" customHeight="1">
      <c r="B2" s="41" t="s">
        <v>28</v>
      </c>
      <c r="C2" s="41"/>
      <c r="D2" s="41"/>
      <c r="E2" s="41"/>
      <c r="F2" s="41"/>
      <c r="G2" s="41"/>
    </row>
    <row r="3" spans="2:9" ht="58.5" customHeight="1">
      <c r="B3" s="42" t="s">
        <v>9</v>
      </c>
      <c r="C3" s="42"/>
      <c r="D3" s="43" t="s">
        <v>29</v>
      </c>
      <c r="E3" s="44" t="s">
        <v>30</v>
      </c>
      <c r="F3" s="44" t="s">
        <v>31</v>
      </c>
      <c r="G3" s="45" t="s">
        <v>32</v>
      </c>
      <c r="H3" s="46"/>
      <c r="I3" s="46"/>
    </row>
    <row r="4" spans="2:7" ht="47.25" customHeight="1">
      <c r="B4" s="42"/>
      <c r="C4" s="42"/>
      <c r="D4" s="47" t="s">
        <v>10</v>
      </c>
      <c r="E4" s="47" t="s">
        <v>10</v>
      </c>
      <c r="F4" s="47" t="s">
        <v>10</v>
      </c>
      <c r="G4" s="47" t="s">
        <v>10</v>
      </c>
    </row>
    <row r="5" spans="2:7" ht="24" customHeight="1">
      <c r="B5" s="48" t="s">
        <v>33</v>
      </c>
      <c r="C5" s="48"/>
      <c r="D5" s="49">
        <v>1000</v>
      </c>
      <c r="E5" s="50">
        <v>1640</v>
      </c>
      <c r="F5" s="51">
        <v>805</v>
      </c>
      <c r="G5" s="50">
        <v>560</v>
      </c>
    </row>
    <row r="6" spans="2:7" ht="24" customHeight="1">
      <c r="B6" s="48" t="s">
        <v>34</v>
      </c>
      <c r="C6" s="48"/>
      <c r="D6" s="49">
        <v>1500</v>
      </c>
      <c r="E6" s="50">
        <v>1968</v>
      </c>
      <c r="F6" s="51">
        <v>893</v>
      </c>
      <c r="G6" s="50">
        <v>1280</v>
      </c>
    </row>
    <row r="7" spans="2:7" ht="24" customHeight="1">
      <c r="B7" s="48" t="s">
        <v>35</v>
      </c>
      <c r="C7" s="48"/>
      <c r="D7" s="49">
        <v>1950</v>
      </c>
      <c r="E7" s="50">
        <v>2558</v>
      </c>
      <c r="F7" s="51">
        <v>1162</v>
      </c>
      <c r="G7" s="50">
        <v>1600</v>
      </c>
    </row>
    <row r="8" spans="2:7" ht="24" customHeight="1">
      <c r="B8" s="52" t="s">
        <v>36</v>
      </c>
      <c r="C8" s="52"/>
      <c r="D8" s="53">
        <v>9000</v>
      </c>
      <c r="E8" s="54">
        <v>14760</v>
      </c>
      <c r="F8" s="55">
        <v>7245</v>
      </c>
      <c r="G8" s="54">
        <v>4640</v>
      </c>
    </row>
    <row r="9" spans="2:7" ht="24" customHeight="1">
      <c r="B9" s="52" t="s">
        <v>37</v>
      </c>
      <c r="C9" s="52"/>
      <c r="D9" s="53">
        <v>14000</v>
      </c>
      <c r="E9" s="54">
        <v>20500</v>
      </c>
      <c r="F9" s="55">
        <v>11200</v>
      </c>
      <c r="G9" s="54">
        <v>6400</v>
      </c>
    </row>
    <row r="10" spans="2:7" ht="24" customHeight="1">
      <c r="B10" s="52" t="s">
        <v>38</v>
      </c>
      <c r="C10" s="52"/>
      <c r="D10" s="53">
        <v>20000</v>
      </c>
      <c r="E10" s="54">
        <v>29520</v>
      </c>
      <c r="F10" s="55">
        <v>16100</v>
      </c>
      <c r="G10" s="54">
        <v>9120</v>
      </c>
    </row>
    <row r="11" spans="2:7" ht="24" customHeight="1">
      <c r="B11" s="52" t="s">
        <v>39</v>
      </c>
      <c r="C11" s="52"/>
      <c r="D11" s="53">
        <v>27000</v>
      </c>
      <c r="E11" s="54">
        <v>33440</v>
      </c>
      <c r="F11" s="55">
        <v>21700</v>
      </c>
      <c r="G11" s="54">
        <v>12160</v>
      </c>
    </row>
    <row r="12" spans="2:7" ht="24" customHeight="1">
      <c r="B12" s="52" t="s">
        <v>40</v>
      </c>
      <c r="C12" s="52"/>
      <c r="D12" s="53">
        <v>35000</v>
      </c>
      <c r="E12" s="54">
        <v>45100</v>
      </c>
      <c r="F12" s="55">
        <v>28000</v>
      </c>
      <c r="G12" s="54">
        <v>15680</v>
      </c>
    </row>
  </sheetData>
  <sheetProtection selectLockedCells="1" selectUnlockedCells="1"/>
  <mergeCells count="10">
    <mergeCell ref="B2:G2"/>
    <mergeCell ref="B3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875" right="0.7875" top="1.025" bottom="1.025" header="0.7875" footer="0.7875"/>
  <pageSetup horizontalDpi="300" verticalDpi="300" orientation="portrait" paperSize="9" scale="57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32"/>
  <sheetViews>
    <sheetView zoomScaleSheetLayoutView="90" workbookViewId="0" topLeftCell="A1">
      <selection activeCell="E24" sqref="E24"/>
    </sheetView>
  </sheetViews>
  <sheetFormatPr defaultColWidth="12.57421875" defaultRowHeight="12.75"/>
  <cols>
    <col min="1" max="1" width="13.140625" style="0" customWidth="1"/>
    <col min="2" max="2" width="20.28125" style="0" customWidth="1"/>
    <col min="3" max="3" width="4.57421875" style="0" customWidth="1"/>
    <col min="4" max="7" width="11.57421875" style="0" customWidth="1"/>
    <col min="8" max="8" width="4.421875" style="0" customWidth="1"/>
    <col min="9" max="9" width="21.00390625" style="0" customWidth="1"/>
    <col min="10" max="10" width="17.7109375" style="0" customWidth="1"/>
    <col min="11" max="16384" width="11.57421875" style="0" customWidth="1"/>
  </cols>
  <sheetData>
    <row r="2" spans="2:10" ht="38.25" customHeight="1">
      <c r="B2" s="15" t="s">
        <v>9</v>
      </c>
      <c r="C2" s="15"/>
      <c r="D2" s="16" t="s">
        <v>41</v>
      </c>
      <c r="E2" s="17" t="s">
        <v>42</v>
      </c>
      <c r="F2" s="17" t="s">
        <v>43</v>
      </c>
      <c r="G2" s="18" t="s">
        <v>44</v>
      </c>
      <c r="H2" s="46"/>
      <c r="I2" s="56" t="s">
        <v>45</v>
      </c>
      <c r="J2" s="56" t="s">
        <v>46</v>
      </c>
    </row>
    <row r="3" spans="2:10" ht="18" customHeight="1">
      <c r="B3" s="15"/>
      <c r="C3" s="15"/>
      <c r="D3" s="15" t="s">
        <v>11</v>
      </c>
      <c r="E3" s="15" t="s">
        <v>11</v>
      </c>
      <c r="F3" s="15" t="s">
        <v>11</v>
      </c>
      <c r="G3" s="15" t="s">
        <v>11</v>
      </c>
      <c r="I3" s="57" t="s">
        <v>47</v>
      </c>
      <c r="J3" s="57">
        <v>0</v>
      </c>
    </row>
    <row r="4" spans="2:10" ht="18" customHeight="1">
      <c r="B4" s="22" t="s">
        <v>13</v>
      </c>
      <c r="C4" s="22"/>
      <c r="D4" s="24">
        <v>1000</v>
      </c>
      <c r="E4" s="24">
        <v>2000</v>
      </c>
      <c r="F4" s="25">
        <v>2300</v>
      </c>
      <c r="G4" s="24">
        <v>3500</v>
      </c>
      <c r="I4" s="57" t="s">
        <v>48</v>
      </c>
      <c r="J4" s="57">
        <v>0.03</v>
      </c>
    </row>
    <row r="5" spans="2:10" ht="18" customHeight="1">
      <c r="B5" s="22" t="s">
        <v>15</v>
      </c>
      <c r="C5" s="22"/>
      <c r="D5" s="24">
        <v>1500</v>
      </c>
      <c r="E5" s="25">
        <v>2400</v>
      </c>
      <c r="F5" s="25">
        <v>2550</v>
      </c>
      <c r="G5" s="24">
        <v>8000</v>
      </c>
      <c r="I5" s="57" t="s">
        <v>49</v>
      </c>
      <c r="J5" s="57">
        <v>0.08</v>
      </c>
    </row>
    <row r="6" spans="2:10" ht="18" customHeight="1">
      <c r="B6" s="22" t="s">
        <v>17</v>
      </c>
      <c r="C6" s="22"/>
      <c r="D6" s="24">
        <v>1950</v>
      </c>
      <c r="E6" s="25">
        <v>3120</v>
      </c>
      <c r="F6" s="25">
        <v>3320</v>
      </c>
      <c r="G6" s="24">
        <v>10000</v>
      </c>
      <c r="I6" s="57" t="s">
        <v>50</v>
      </c>
      <c r="J6" s="57">
        <v>0.12</v>
      </c>
    </row>
    <row r="7" spans="2:10" ht="18" customHeight="1">
      <c r="B7" s="28" t="s">
        <v>19</v>
      </c>
      <c r="C7" s="28"/>
      <c r="D7" s="30">
        <v>9000</v>
      </c>
      <c r="E7" s="31">
        <v>18000</v>
      </c>
      <c r="F7" s="31">
        <v>20700</v>
      </c>
      <c r="G7" s="30">
        <v>29000</v>
      </c>
      <c r="I7" s="57" t="s">
        <v>51</v>
      </c>
      <c r="J7" s="57">
        <v>0.18</v>
      </c>
    </row>
    <row r="8" spans="2:10" ht="18" customHeight="1">
      <c r="B8" s="28" t="s">
        <v>21</v>
      </c>
      <c r="C8" s="28"/>
      <c r="D8" s="30">
        <v>14000</v>
      </c>
      <c r="E8" s="31">
        <v>25000</v>
      </c>
      <c r="F8" s="31">
        <v>32000</v>
      </c>
      <c r="G8" s="30">
        <v>40000</v>
      </c>
      <c r="I8" s="57" t="s">
        <v>52</v>
      </c>
      <c r="J8" s="57">
        <v>0.25</v>
      </c>
    </row>
    <row r="9" spans="2:10" ht="18" customHeight="1">
      <c r="B9" s="28" t="s">
        <v>23</v>
      </c>
      <c r="C9" s="28"/>
      <c r="D9" s="30">
        <v>20000</v>
      </c>
      <c r="E9" s="31">
        <v>36000</v>
      </c>
      <c r="F9" s="31">
        <v>46000</v>
      </c>
      <c r="G9" s="30">
        <v>57000</v>
      </c>
      <c r="I9" s="57" t="s">
        <v>53</v>
      </c>
      <c r="J9" s="57">
        <v>0.35</v>
      </c>
    </row>
    <row r="10" spans="2:10" ht="18" customHeight="1">
      <c r="B10" s="28" t="s">
        <v>25</v>
      </c>
      <c r="C10" s="28"/>
      <c r="D10" s="30">
        <v>27000</v>
      </c>
      <c r="E10" s="31">
        <v>42000</v>
      </c>
      <c r="F10" s="31">
        <v>62000</v>
      </c>
      <c r="G10" s="30">
        <v>76000</v>
      </c>
      <c r="I10" s="57" t="s">
        <v>54</v>
      </c>
      <c r="J10" s="57">
        <v>0.45</v>
      </c>
    </row>
    <row r="11" spans="2:10" ht="18" customHeight="1">
      <c r="B11" s="28" t="s">
        <v>27</v>
      </c>
      <c r="C11" s="28"/>
      <c r="D11" s="30">
        <v>35000</v>
      </c>
      <c r="E11" s="31">
        <v>55000</v>
      </c>
      <c r="F11" s="31">
        <v>80000</v>
      </c>
      <c r="G11" s="30">
        <v>98000</v>
      </c>
      <c r="I11" s="57" t="s">
        <v>55</v>
      </c>
      <c r="J11" s="57">
        <v>0.55</v>
      </c>
    </row>
    <row r="12" spans="9:10" ht="18" customHeight="1">
      <c r="I12" s="57" t="s">
        <v>56</v>
      </c>
      <c r="J12" s="57">
        <v>0.6</v>
      </c>
    </row>
    <row r="13" spans="9:10" ht="18" customHeight="1">
      <c r="I13" s="57" t="s">
        <v>57</v>
      </c>
      <c r="J13" s="57">
        <v>0.65</v>
      </c>
    </row>
    <row r="14" spans="2:10" s="58" customFormat="1" ht="18" customHeight="1">
      <c r="B14"/>
      <c r="C14"/>
      <c r="I14" s="57" t="s">
        <v>58</v>
      </c>
      <c r="J14" s="57">
        <v>0.7</v>
      </c>
    </row>
    <row r="15" spans="2:10" s="58" customFormat="1" ht="18" customHeight="1">
      <c r="B15"/>
      <c r="C15"/>
      <c r="I15" s="57" t="s">
        <v>59</v>
      </c>
      <c r="J15" s="57">
        <v>0.75</v>
      </c>
    </row>
    <row r="16" spans="2:10" s="58" customFormat="1" ht="18" customHeight="1">
      <c r="B16"/>
      <c r="C16"/>
      <c r="I16" s="57" t="s">
        <v>60</v>
      </c>
      <c r="J16" s="57">
        <v>0.78</v>
      </c>
    </row>
    <row r="17" spans="2:10" s="58" customFormat="1" ht="18" customHeight="1">
      <c r="B17"/>
      <c r="C17"/>
      <c r="I17" s="57" t="s">
        <v>61</v>
      </c>
      <c r="J17" s="57">
        <v>0.82</v>
      </c>
    </row>
    <row r="18" spans="2:10" s="58" customFormat="1" ht="18" customHeight="1">
      <c r="B18"/>
      <c r="C18"/>
      <c r="I18" s="57" t="s">
        <v>62</v>
      </c>
      <c r="J18" s="57">
        <v>0.84</v>
      </c>
    </row>
    <row r="19" spans="2:10" s="58" customFormat="1" ht="18" customHeight="1">
      <c r="B19"/>
      <c r="C19"/>
      <c r="I19" s="57" t="s">
        <v>63</v>
      </c>
      <c r="J19" s="57">
        <v>0.86</v>
      </c>
    </row>
    <row r="20" spans="2:10" s="58" customFormat="1" ht="18" customHeight="1">
      <c r="B20"/>
      <c r="C20"/>
      <c r="I20" s="57" t="s">
        <v>64</v>
      </c>
      <c r="J20" s="57">
        <v>0.88</v>
      </c>
    </row>
    <row r="21" spans="2:10" s="58" customFormat="1" ht="18" customHeight="1">
      <c r="B21"/>
      <c r="C21"/>
      <c r="I21" s="57" t="s">
        <v>65</v>
      </c>
      <c r="J21" s="57">
        <v>0.9</v>
      </c>
    </row>
    <row r="22" spans="2:10" s="58" customFormat="1" ht="15.75" customHeight="1">
      <c r="B22"/>
      <c r="C22"/>
      <c r="I22"/>
      <c r="J22"/>
    </row>
    <row r="23" spans="2:3" s="58" customFormat="1" ht="15.75" customHeight="1">
      <c r="B23"/>
      <c r="C23"/>
    </row>
    <row r="24" spans="2:3" s="58" customFormat="1" ht="15.75" customHeight="1">
      <c r="B24"/>
      <c r="C24"/>
    </row>
    <row r="25" spans="2:3" s="58" customFormat="1" ht="15.75" customHeight="1">
      <c r="B25"/>
      <c r="C25"/>
    </row>
    <row r="26" spans="2:3" s="58" customFormat="1" ht="15.75" customHeight="1">
      <c r="B26"/>
      <c r="C26"/>
    </row>
    <row r="27" spans="2:3" s="58" customFormat="1" ht="15.75" customHeight="1">
      <c r="B27"/>
      <c r="C27"/>
    </row>
    <row r="28" spans="2:3" s="58" customFormat="1" ht="15.75" customHeight="1">
      <c r="B28"/>
      <c r="C28"/>
    </row>
    <row r="29" spans="2:3" s="58" customFormat="1" ht="15.75" customHeight="1">
      <c r="B29"/>
      <c r="C29"/>
    </row>
    <row r="30" spans="2:3" s="58" customFormat="1" ht="15.75" customHeight="1">
      <c r="B30"/>
      <c r="C30"/>
    </row>
    <row r="31" spans="2:3" s="58" customFormat="1" ht="15.75" customHeight="1">
      <c r="B31"/>
      <c r="C31"/>
    </row>
    <row r="32" spans="2:3" s="58" customFormat="1" ht="15.75" customHeight="1">
      <c r="B32"/>
      <c r="C32"/>
    </row>
  </sheetData>
  <sheetProtection selectLockedCells="1" selectUnlockedCells="1"/>
  <mergeCells count="9">
    <mergeCell ref="B2:C3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875" right="0.7875" top="1.025" bottom="1.025" header="0.7875" footer="0.7875"/>
  <pageSetup horizontalDpi="300" verticalDpi="300" orientation="portrait" paperSize="9" scale="57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Szymajda</dc:creator>
  <cp:keywords/>
  <dc:description/>
  <cp:lastModifiedBy>Maciej Szymajda</cp:lastModifiedBy>
  <dcterms:created xsi:type="dcterms:W3CDTF">2016-11-08T00:00:57Z</dcterms:created>
  <dcterms:modified xsi:type="dcterms:W3CDTF">2016-11-30T23:28:07Z</dcterms:modified>
  <cp:category/>
  <cp:version/>
  <cp:contentType/>
  <cp:contentStatus/>
  <cp:revision>12</cp:revision>
</cp:coreProperties>
</file>